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ME\TO TRUONG CM\DE THI\2021 - 2022\CUỐI KÌ\K12\"/>
    </mc:Choice>
  </mc:AlternateContent>
  <bookViews>
    <workbookView xWindow="0" yWindow="0" windowWidth="20550" windowHeight="12270"/>
  </bookViews>
  <sheets>
    <sheet name="MA TRẬN KHỐI 12" sheetId="10" r:id="rId1"/>
  </sheets>
  <calcPr calcId="162913"/>
</workbook>
</file>

<file path=xl/calcChain.xml><?xml version="1.0" encoding="utf-8"?>
<calcChain xmlns="http://schemas.openxmlformats.org/spreadsheetml/2006/main">
  <c r="Q18" i="10" l="1"/>
  <c r="M18" i="10"/>
  <c r="X17" i="10"/>
  <c r="AC16" i="10"/>
  <c r="AB16" i="10"/>
  <c r="AA16" i="10"/>
  <c r="T16" i="10"/>
  <c r="S16" i="10"/>
  <c r="R16" i="10"/>
  <c r="Q16" i="10"/>
  <c r="P16" i="10"/>
  <c r="O16" i="10"/>
  <c r="N16" i="10"/>
  <c r="M16" i="10"/>
  <c r="L16" i="10"/>
  <c r="K16" i="10"/>
  <c r="J16" i="10"/>
  <c r="I16" i="10"/>
  <c r="I18" i="10" s="1"/>
  <c r="H16" i="10"/>
  <c r="G16" i="10"/>
  <c r="F16" i="10"/>
  <c r="E16" i="10"/>
  <c r="E18" i="10" s="1"/>
  <c r="X18" i="10" s="1"/>
  <c r="W13" i="10"/>
  <c r="X13" i="10" s="1"/>
  <c r="Z13" i="10" s="1"/>
  <c r="X12" i="10"/>
  <c r="Z12" i="10" s="1"/>
  <c r="W12" i="10"/>
  <c r="U12" i="10"/>
  <c r="X11" i="10"/>
  <c r="Z11" i="10" s="1"/>
  <c r="W11" i="10"/>
  <c r="V11" i="10"/>
  <c r="U11" i="10"/>
  <c r="W10" i="10"/>
  <c r="X10" i="10" s="1"/>
  <c r="Z10" i="10" s="1"/>
  <c r="V10" i="10"/>
  <c r="U10" i="10"/>
  <c r="U16" i="10" s="1"/>
  <c r="W9" i="10"/>
  <c r="X9" i="10" s="1"/>
  <c r="Z9" i="10" s="1"/>
  <c r="V9" i="10"/>
  <c r="V16" i="10" s="1"/>
  <c r="U9" i="10"/>
  <c r="W8" i="10"/>
  <c r="W16" i="10" s="1"/>
  <c r="V8" i="10"/>
  <c r="U8" i="10"/>
  <c r="X8" i="10" l="1"/>
  <c r="Z8" i="10" l="1"/>
  <c r="Z16" i="10" s="1"/>
  <c r="X16" i="10"/>
</calcChain>
</file>

<file path=xl/comments1.xml><?xml version="1.0" encoding="utf-8"?>
<comments xmlns="http://schemas.openxmlformats.org/spreadsheetml/2006/main">
  <authors>
    <author>tc={B65BCA7F-BED5-411F-955B-84243AA4EEFD}</author>
    <author>tc={CF84788E-FADA-488D-9BEF-227F14B005F7}</author>
    <author>tc={F4C9A715-F057-4348-AF40-49187F7F2B53}</author>
    <author>tc={83D93F30-184B-4B1A-8E19-B0D8C2862EE8}</author>
    <author>tc={EB8C6FD8-1AAB-417A-A6DA-3C78439311BF}</author>
    <author>tc={185CB7F9-85E8-44DB-924E-C6A86AA2AF2F}</author>
    <author>tc={6F5D2CC8-C3B0-4230-931E-E91E51F42F94}</author>
    <author>tc={42E3BD01-CC5F-4C2E-89B6-F103F60DFDF8}</author>
    <author>tc={9660B738-4F0E-4D5C-B040-CA36742C2190}</author>
    <author>tc={96E08323-8C50-4C84-B2FC-86F412B88ADF}</author>
    <author>tc={4490F9F4-B187-4B58-854A-4BFB725CB459}</author>
  </authors>
  <commentList>
    <comment ref="E7" authorId="0" shapeId="0">
      <text>
        <r>
          <rPr>
            <sz val="12"/>
            <color rgb="FF000000"/>
            <rFont val="Calibri"/>
            <scheme val="minor"/>
          </rPr>
          <t>[Threaded comment]
Your version of Excel allows you to read this threaded comment; however, any edits to it will get removed if the file is opened in a newer version of Excel. Learn more: https://go.microsoft.com/fwlink/?linkid=870924
Comment:
    câu hỏi trắc nghiệm</t>
        </r>
      </text>
    </comment>
    <comment ref="F7" authorId="1" shapeId="0">
      <text>
        <r>
          <rPr>
            <sz val="12"/>
            <color rgb="FF000000"/>
            <rFont val="Calibri"/>
            <scheme val="minor"/>
          </rPr>
          <t>[Threaded comment]
Your version of Excel allows you to read this threaded comment; however, any edits to it will get removed if the file is opened in a newer version of Excel. Learn more: https://go.microsoft.com/fwlink/?linkid=870924
Comment:
    thời gian câu hỏi trắc nghiệm nhận biết từ 0,5 —&gt; 0,75 phút/câu</t>
        </r>
      </text>
    </comment>
    <comment ref="G7" authorId="2" shapeId="0">
      <text>
        <r>
          <rPr>
            <sz val="12"/>
            <color rgb="FF000000"/>
            <rFont val="Calibri"/>
            <scheme val="minor"/>
          </rPr>
          <t>[Threaded comment]
Your version of Excel allows you to read this threaded comment; however, any edits to it will get removed if the file is opened in a newer version of Excel. Learn more: https://go.microsoft.com/fwlink/?linkid=870924
Comment:
    câu hỏi tự luận, học sinh đọc câu hỏi mức này trả lời được các ý trong sách giáo khoa hoặc kiến thức thầy cô truyền tải trên lớp ở mức biết/tái hiện, liệt kê
- thời gian câu hỏi này khoảng 3 phút/câu, phần trả lời theo ý mỗi ý 0,25</t>
        </r>
      </text>
    </comment>
    <comment ref="H7" authorId="3" shapeId="0">
      <text>
        <r>
          <rPr>
            <sz val="12"/>
            <color rgb="FF000000"/>
            <rFont val="Calibri"/>
            <scheme val="minor"/>
          </rPr>
          <t>[Threaded comment]
Your version of Excel allows you to read this threaded comment; however, any edits to it will get removed if the file is opened in a newer version of Excel. Learn more: https://go.microsoft.com/fwlink/?linkid=870924
Comment:
    thời gian TL Nhận biết từ 3 - 4 phút/câu (1 điểm)</t>
        </r>
      </text>
    </comment>
    <comment ref="J7" authorId="4" shapeId="0">
      <text>
        <r>
          <rPr>
            <sz val="12"/>
            <color rgb="FF000000"/>
            <rFont val="Calibri"/>
            <scheme val="minor"/>
          </rPr>
          <t>[Threaded comment]
Your version of Excel allows you to read this threaded comment; however, any edits to it will get removed if the file is opened in a newer version of Excel. Learn more: https://go.microsoft.com/fwlink/?linkid=870924
Comment:
    câu hỏi ở mức độ thông hiểu được thiết kế tối đa 4 dòng (phần dẫn và phần phương án lựa chọn) thời gian từ 1,0 -1,25phút/câu</t>
        </r>
      </text>
    </comment>
    <comment ref="L7" authorId="5" shapeId="0">
      <text>
        <r>
          <rPr>
            <sz val="12"/>
            <color rgb="FF000000"/>
            <rFont val="Calibri"/>
            <scheme val="minor"/>
          </rPr>
          <t xml:space="preserve">[Threaded comment]
Your version of Excel allows you to read this threaded comment; however, any edits to it will get removed if the file is opened in a newer version of Excel. Learn more: https://go.microsoft.com/fwlink/?linkid=870924
Comment:
    thời gian câu tự luận nhận biết được tính theo ý (0,25 đ) x số ý x (1 phút —&gt; 1,25 phút) 
</t>
        </r>
      </text>
    </comment>
    <comment ref="M7" authorId="6" shapeId="0">
      <text>
        <r>
          <rPr>
            <sz val="12"/>
            <color rgb="FF000000"/>
            <rFont val="Calibri"/>
            <scheme val="minor"/>
          </rPr>
          <t xml:space="preserve">[Threaded comment]
Your version of Excel allows you to read this threaded comment; however, any edits to it will get removed if the file is opened in a newer version of Excel. Learn more: https://go.microsoft.com/fwlink/?linkid=870924
Comment:
    câu dạng vận dụng, áp dụng kiến thức có trong chuẩn và học liệu trong sách giáo khoa vào một trường hợp cụ thể.
</t>
        </r>
      </text>
    </comment>
    <comment ref="N7" authorId="7" shapeId="0">
      <text>
        <r>
          <rPr>
            <sz val="12"/>
            <color rgb="FF000000"/>
            <rFont val="Calibri"/>
            <scheme val="minor"/>
          </rPr>
          <t>[Threaded comment]
Your version of Excel allows you to read this threaded comment; however, any edits to it will get removed if the file is opened in a newer version of Excel. Learn more: https://go.microsoft.com/fwlink/?linkid=870924
Comment:
    thời gian từ 1,5 - 1,75 phút/câu</t>
        </r>
      </text>
    </comment>
    <comment ref="P7" authorId="8" shapeId="0">
      <text>
        <r>
          <rPr>
            <sz val="12"/>
            <color rgb="FF000000"/>
            <rFont val="Calibri"/>
            <scheme val="minor"/>
          </rPr>
          <t xml:space="preserve">[Threaded comment]
Your version of Excel allows you to read this threaded comment; however, any edits to it will get removed if the file is opened in a newer version of Excel. Learn more: https://go.microsoft.com/fwlink/?linkid=870924
Comment:
    thời gian câu vận dụng tự luận = (1,25  - 1,5) x số ý = câu có 4 ý từ 5- 6 phút. </t>
        </r>
      </text>
    </comment>
    <comment ref="R7" authorId="9" shapeId="0">
      <text>
        <r>
          <rPr>
            <sz val="12"/>
            <color rgb="FF000000"/>
            <rFont val="Calibri"/>
            <scheme val="minor"/>
          </rPr>
          <t xml:space="preserve">[Threaded comment]
Your version of Excel allows you to read this threaded comment; however, any edits to it will get removed if the file is opened in a newer version of Excel. Learn more: https://go.microsoft.com/fwlink/?linkid=870924
Comment:
    thời gian từ 2 - 2,5 phút/câu
</t>
        </r>
      </text>
    </comment>
    <comment ref="T7" authorId="10" shapeId="0">
      <text>
        <r>
          <rPr>
            <sz val="12"/>
            <color rgb="FF000000"/>
            <rFont val="Calibri"/>
            <scheme val="minor"/>
          </rPr>
          <t xml:space="preserve">[Threaded comment]
Your version of Excel allows you to read this threaded comment; however, any edits to it will get removed if the file is opened in a newer version of Excel. Learn more: https://go.microsoft.com/fwlink/?linkid=870924
Comment:
    thời gian từ (2,5 - 3) * số ý . khoảng 5 - 6 phút/ câu. </t>
        </r>
      </text>
    </comment>
  </commentList>
</comments>
</file>

<file path=xl/sharedStrings.xml><?xml version="1.0" encoding="utf-8"?>
<sst xmlns="http://schemas.openxmlformats.org/spreadsheetml/2006/main" count="58" uniqueCount="42">
  <si>
    <t xml:space="preserve">MA TRẬN ĐỀ KIỂM TRA CUỐI KỲ I </t>
  </si>
  <si>
    <t>MÔN  NGỮ VĂN LỚP 12, THỜI GIAN 90 PHÚT</t>
  </si>
  <si>
    <t>stt</t>
  </si>
  <si>
    <t>NỘI DUNG KIẾN THỨC</t>
  </si>
  <si>
    <t>Đơn vị kiến thức</t>
  </si>
  <si>
    <t>CÂU HỎI THEO MỨC ĐỘ NHẬN THỨC</t>
  </si>
  <si>
    <t>tổng số câu</t>
  </si>
  <si>
    <t>Tổng thời gian</t>
  </si>
  <si>
    <t>tỉ lệ %</t>
  </si>
  <si>
    <t>thời lượng giảng dạy</t>
  </si>
  <si>
    <t>số điểm tương đương</t>
  </si>
  <si>
    <t>số điểm cân chỉnh</t>
  </si>
  <si>
    <t>tổng số câu TN</t>
  </si>
  <si>
    <t>tổng số câu TL</t>
  </si>
  <si>
    <t>NHẬN BIÊT</t>
  </si>
  <si>
    <t>THÔNG HIỂU</t>
  </si>
  <si>
    <t>VẬN DỤNG</t>
  </si>
  <si>
    <t>VẬN DỤNG CAO</t>
  </si>
  <si>
    <t>chTN</t>
  </si>
  <si>
    <t>Thời gian</t>
  </si>
  <si>
    <t>ch TL</t>
  </si>
  <si>
    <t>chTL</t>
  </si>
  <si>
    <t>Đọc hiểu</t>
  </si>
  <si>
    <t>Xác định  phương thức biểu đạt chính của đoạn trích</t>
  </si>
  <si>
    <t>1 tiết</t>
  </si>
  <si>
    <t>Theo tác giả, chúng ta sẽ không phung phí thời gian vào việc gì?</t>
  </si>
  <si>
    <t>Xác định và nêu tác dụng của biện pháp nghệ thuật trong câu sau: "Từng giây phút ta đang sống trong bầu không khí trong lành quanh ta đều quý giá. Từng con người mà ta có may mắn được tiếp xúc cũng đều quý giá."</t>
  </si>
  <si>
    <t>2 tiết</t>
  </si>
  <si>
    <t>Thông điệp nào của đoạn trích trên có ý nghĩa nhất đối với anh/chị? Vì sao?</t>
  </si>
  <si>
    <t>Làm văn</t>
  </si>
  <si>
    <t>Nghị luận xã hội</t>
  </si>
  <si>
    <t>Nghị luận xã hội Đảm bảo cấu trúc đoạn văn nghị luận xã hội, chính tả, dùng từ, đặt câu. Xác định đúng vấn đề cần nghị luận. Chia vấn đề nghị luận thành các luận điểm, luận cứ phù hợp. Vận dụng các thao tác lập luận để làm sáng tỏ vấn đề nghị luận. Có liên hệ thực tế. Có sáng tạo trong quá trình tạo lập đoạn văn bản.</t>
  </si>
  <si>
    <t xml:space="preserve">4 tiết </t>
  </si>
  <si>
    <t>Nghị luận văn học</t>
  </si>
  <si>
    <t xml:space="preserve">Đảm bảo cấu trúc bài văn nghị luận, chính tả, dùng từ, đặt câu. </t>
  </si>
  <si>
    <t xml:space="preserve">8 tiết </t>
  </si>
  <si>
    <t xml:space="preserve">Xác định đúng vấn đề cần nghị luận. Chia vấn đề nghị luận thành các luận điểm, luận cứ phù hợp. Vận dụng các thao tác lập luận để làm sáng tỏ vấn đề nghị luận. </t>
  </si>
  <si>
    <t>Có liên hệ thực tế. Có sáng tạo trong quá trình tạo lập văn bản.</t>
  </si>
  <si>
    <t xml:space="preserve">tổng </t>
  </si>
  <si>
    <t>18 tiết</t>
  </si>
  <si>
    <t xml:space="preserve">tỉ lệ </t>
  </si>
  <si>
    <t>tổng điểm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</si>
</sst>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6" formatCode="_(* #,##0_);_(* \(#,##0\);_(* &quot;-&quot;_);_(@_)"/>
    <numFmt numFmtId="168" formatCode="_(* #,##0.00_);_(* \(#,##0.00\);_(* &quot;-&quot;_);_(@_)"/>
    <numFmt numFmtId="169" formatCode="0.0%"/>
  </numFmts>
  <fonts count="11">
    <font>
      <sz val="12"/>
      <color theme="1"/>
      <name val="Calibri"/>
      <charset val="134"/>
      <scheme val="minor"/>
    </font>
    <font>
      <sz val="12"/>
      <color theme="1"/>
      <name val="Times New Roman"/>
      <charset val="134"/>
    </font>
    <font>
      <b/>
      <sz val="12"/>
      <color theme="1"/>
      <name val="Times New Roman"/>
      <charset val="134"/>
    </font>
    <font>
      <b/>
      <sz val="20"/>
      <color theme="1"/>
      <name val="Times New Roman"/>
      <charset val="134"/>
    </font>
    <font>
      <b/>
      <sz val="16"/>
      <color theme="1"/>
      <name val="Times New Roman"/>
      <charset val="134"/>
    </font>
    <font>
      <sz val="14"/>
      <color theme="1"/>
      <name val="Times New Roman"/>
      <charset val="134"/>
    </font>
    <font>
      <i/>
      <sz val="14"/>
      <color theme="1"/>
      <name val="Times New Roman"/>
      <charset val="134"/>
    </font>
    <font>
      <b/>
      <i/>
      <sz val="14"/>
      <color theme="1"/>
      <name val="Times New Roman"/>
      <charset val="134"/>
    </font>
    <font>
      <b/>
      <sz val="14"/>
      <color theme="1"/>
      <name val="Times New Roman"/>
      <charset val="134"/>
    </font>
    <font>
      <sz val="12"/>
      <color rgb="FF000000"/>
      <name val="Calibri"/>
      <scheme val="minor"/>
    </font>
    <font>
      <sz val="12"/>
      <color theme="1"/>
      <name val="Calibri"/>
      <charset val="134"/>
      <scheme val="minor"/>
    </font>
  </fonts>
  <fills count="2">
    <fill>
      <patternFill patternType="none"/>
    </fill>
    <fill>
      <patternFill patternType="gray125"/>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166" fontId="10" fillId="0" borderId="0" applyFont="0" applyFill="0" applyBorder="0" applyAlignment="0" applyProtection="0"/>
    <xf numFmtId="9" fontId="10" fillId="0" borderId="0" applyFont="0" applyFill="0" applyBorder="0" applyAlignment="0" applyProtection="0"/>
  </cellStyleXfs>
  <cellXfs count="73">
    <xf numFmtId="0" fontId="0" fillId="0" borderId="0" xfId="0"/>
    <xf numFmtId="0" fontId="1" fillId="0" borderId="0" xfId="0" applyFont="1" applyAlignment="1">
      <alignment vertical="center"/>
    </xf>
    <xf numFmtId="0" fontId="2" fillId="0" borderId="0" xfId="0" applyFont="1" applyAlignment="1">
      <alignment vertical="center"/>
    </xf>
    <xf numFmtId="0" fontId="1" fillId="0" borderId="0" xfId="0" applyFont="1"/>
    <xf numFmtId="0" fontId="2" fillId="0" borderId="1" xfId="0" applyFont="1" applyBorder="1" applyAlignment="1">
      <alignment vertical="center" wrapText="1"/>
    </xf>
    <xf numFmtId="0" fontId="5" fillId="0" borderId="1" xfId="0" applyFont="1" applyBorder="1" applyAlignment="1">
      <alignment horizontal="center" vertical="center"/>
    </xf>
    <xf numFmtId="0" fontId="1" fillId="0" borderId="1" xfId="0" applyFont="1" applyBorder="1" applyAlignment="1">
      <alignment vertical="center"/>
    </xf>
    <xf numFmtId="0" fontId="6" fillId="0" borderId="1" xfId="0" applyFont="1" applyBorder="1" applyAlignment="1">
      <alignment horizontal="center" vertical="center"/>
    </xf>
    <xf numFmtId="168" fontId="6" fillId="0" borderId="1" xfId="1" applyNumberFormat="1" applyFont="1" applyBorder="1" applyAlignment="1">
      <alignment horizontal="center" vertical="center"/>
    </xf>
    <xf numFmtId="166" fontId="6" fillId="0" borderId="1" xfId="1" applyFont="1" applyBorder="1" applyAlignment="1">
      <alignment horizontal="center" vertical="center"/>
    </xf>
    <xf numFmtId="0" fontId="1" fillId="0" borderId="1" xfId="0" applyFont="1" applyBorder="1" applyAlignment="1">
      <alignment vertical="center" wrapText="1"/>
    </xf>
    <xf numFmtId="0" fontId="2" fillId="0" borderId="1" xfId="0" applyFont="1" applyBorder="1" applyAlignment="1">
      <alignment vertical="center"/>
    </xf>
    <xf numFmtId="0" fontId="1" fillId="0" borderId="1" xfId="0" applyFont="1" applyBorder="1" applyAlignment="1">
      <alignment horizontal="justify" vertical="center"/>
    </xf>
    <xf numFmtId="0" fontId="7" fillId="0" borderId="1" xfId="0" applyFont="1" applyBorder="1" applyAlignment="1">
      <alignment horizontal="center" vertical="center"/>
    </xf>
    <xf numFmtId="0" fontId="7" fillId="0" borderId="1" xfId="0" applyFont="1" applyBorder="1" applyAlignment="1">
      <alignment vertical="center"/>
    </xf>
    <xf numFmtId="0" fontId="5" fillId="0" borderId="11" xfId="0" applyFont="1" applyBorder="1" applyAlignment="1">
      <alignment horizontal="center" vertical="center"/>
    </xf>
    <xf numFmtId="168" fontId="6" fillId="0" borderId="1" xfId="0" applyNumberFormat="1" applyFont="1" applyBorder="1" applyAlignment="1">
      <alignment horizontal="center" vertical="center"/>
    </xf>
    <xf numFmtId="169" fontId="6" fillId="0" borderId="1" xfId="2" applyNumberFormat="1" applyFont="1" applyBorder="1" applyAlignment="1">
      <alignment vertical="center"/>
    </xf>
    <xf numFmtId="166" fontId="7" fillId="0" borderId="1" xfId="0" applyNumberFormat="1" applyFont="1" applyBorder="1" applyAlignment="1">
      <alignment vertical="center"/>
    </xf>
    <xf numFmtId="166" fontId="8" fillId="0" borderId="1" xfId="0" applyNumberFormat="1" applyFont="1" applyBorder="1" applyAlignment="1">
      <alignment vertical="center"/>
    </xf>
    <xf numFmtId="9" fontId="8" fillId="0" borderId="1" xfId="2" applyFont="1" applyBorder="1" applyAlignment="1">
      <alignment vertical="center"/>
    </xf>
    <xf numFmtId="0" fontId="5" fillId="0" borderId="1" xfId="0" applyFont="1" applyBorder="1" applyAlignment="1">
      <alignment vertical="center"/>
    </xf>
    <xf numFmtId="9" fontId="5" fillId="0" borderId="1" xfId="0" applyNumberFormat="1" applyFont="1" applyBorder="1" applyAlignment="1">
      <alignment vertical="center"/>
    </xf>
    <xf numFmtId="2" fontId="5" fillId="0" borderId="1" xfId="0" applyNumberFormat="1" applyFont="1" applyBorder="1" applyAlignment="1">
      <alignment vertical="center"/>
    </xf>
    <xf numFmtId="9" fontId="6" fillId="0" borderId="4" xfId="2" applyFont="1" applyBorder="1" applyAlignment="1">
      <alignment horizontal="center" vertical="center"/>
    </xf>
    <xf numFmtId="0" fontId="1" fillId="0" borderId="1" xfId="0" applyFont="1" applyBorder="1" applyAlignment="1">
      <alignment horizontal="center" vertical="center"/>
    </xf>
    <xf numFmtId="9" fontId="6" fillId="0" borderId="1" xfId="2" applyFont="1" applyBorder="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7" fillId="0" borderId="1" xfId="0" applyFont="1" applyBorder="1" applyAlignment="1">
      <alignment horizontal="center" vertical="center"/>
    </xf>
    <xf numFmtId="9"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10" xfId="0" applyFont="1" applyBorder="1" applyAlignment="1">
      <alignment horizontal="center" vertical="center"/>
    </xf>
    <xf numFmtId="168" fontId="6" fillId="0" borderId="4" xfId="0" applyNumberFormat="1" applyFont="1" applyBorder="1" applyAlignment="1">
      <alignment horizontal="center" vertical="center"/>
    </xf>
    <xf numFmtId="168" fontId="6" fillId="0" borderId="7" xfId="0" applyNumberFormat="1" applyFont="1" applyBorder="1" applyAlignment="1">
      <alignment horizontal="center" vertical="center"/>
    </xf>
    <xf numFmtId="168" fontId="6" fillId="0" borderId="10" xfId="0" applyNumberFormat="1" applyFont="1" applyBorder="1" applyAlignment="1">
      <alignment horizontal="center" vertical="center"/>
    </xf>
    <xf numFmtId="169" fontId="6" fillId="0" borderId="4" xfId="2" applyNumberFormat="1" applyFont="1" applyBorder="1" applyAlignment="1">
      <alignment horizontal="center" vertical="center"/>
    </xf>
    <xf numFmtId="169" fontId="6" fillId="0" borderId="7" xfId="2" applyNumberFormat="1" applyFont="1" applyBorder="1" applyAlignment="1">
      <alignment horizontal="center" vertical="center"/>
    </xf>
    <xf numFmtId="169" fontId="6" fillId="0" borderId="10" xfId="2" applyNumberFormat="1" applyFont="1" applyBorder="1" applyAlignment="1">
      <alignment horizontal="center" vertical="center"/>
    </xf>
    <xf numFmtId="9" fontId="6" fillId="0" borderId="4" xfId="2" applyFont="1" applyBorder="1" applyAlignment="1">
      <alignment horizontal="center" vertical="center"/>
    </xf>
    <xf numFmtId="9" fontId="6" fillId="0" borderId="7" xfId="2" applyFont="1" applyBorder="1" applyAlignment="1">
      <alignment horizontal="center" vertical="center"/>
    </xf>
    <xf numFmtId="9" fontId="6" fillId="0" borderId="10" xfId="2" applyFont="1" applyBorder="1" applyAlignment="1">
      <alignment horizontal="center" vertical="center"/>
    </xf>
    <xf numFmtId="0" fontId="1" fillId="0" borderId="4" xfId="0" applyFont="1" applyBorder="1" applyAlignment="1">
      <alignment horizontal="center" vertical="center"/>
    </xf>
    <xf numFmtId="0" fontId="1" fillId="0" borderId="7" xfId="0" applyFont="1" applyBorder="1" applyAlignment="1">
      <alignment horizontal="center" vertical="center"/>
    </xf>
    <xf numFmtId="0" fontId="1" fillId="0" borderId="10"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cellXfs>
  <cellStyles count="3">
    <cellStyle name="Comma [0]" xfId="1" builtinId="6"/>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C18"/>
  <sheetViews>
    <sheetView tabSelected="1" zoomScale="80" zoomScaleNormal="80" workbookViewId="0">
      <selection activeCell="D10" sqref="D10"/>
    </sheetView>
  </sheetViews>
  <sheetFormatPr defaultColWidth="10.75" defaultRowHeight="15.75"/>
  <cols>
    <col min="1" max="1" width="6.75" style="3" customWidth="1"/>
    <col min="2" max="2" width="9" style="3" customWidth="1"/>
    <col min="3" max="3" width="18.125" style="3" customWidth="1"/>
    <col min="4" max="4" width="83.125" style="3" customWidth="1"/>
    <col min="5" max="5" width="5.75" style="3" customWidth="1"/>
    <col min="6" max="6" width="8.375" style="3" customWidth="1"/>
    <col min="7" max="7" width="5.75" style="3" customWidth="1"/>
    <col min="8" max="8" width="6.75" style="3" customWidth="1"/>
    <col min="9" max="20" width="5.75" style="3" customWidth="1"/>
    <col min="21" max="21" width="8.875" style="3" customWidth="1"/>
    <col min="22" max="22" width="7" style="3" customWidth="1"/>
    <col min="23" max="23" width="9.75" style="3" customWidth="1"/>
    <col min="24" max="24" width="10.5" style="3" customWidth="1"/>
    <col min="25" max="25" width="10.75" style="3"/>
    <col min="26" max="29" width="9.875" style="3" customWidth="1"/>
    <col min="30" max="16384" width="10.75" style="3"/>
  </cols>
  <sheetData>
    <row r="2" spans="1:29" ht="30" customHeight="1">
      <c r="A2" s="27" t="s">
        <v>0</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row>
    <row r="3" spans="1:29" ht="33" customHeight="1">
      <c r="A3" s="27" t="s">
        <v>1</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row>
    <row r="4" spans="1:29" ht="25.15" customHeight="1"/>
    <row r="5" spans="1:29" ht="31.5" customHeight="1">
      <c r="A5" s="29" t="s">
        <v>2</v>
      </c>
      <c r="B5" s="61" t="s">
        <v>3</v>
      </c>
      <c r="C5" s="62"/>
      <c r="D5" s="43" t="s">
        <v>4</v>
      </c>
      <c r="E5" s="28" t="s">
        <v>5</v>
      </c>
      <c r="F5" s="28"/>
      <c r="G5" s="28"/>
      <c r="H5" s="28"/>
      <c r="I5" s="28"/>
      <c r="J5" s="28"/>
      <c r="K5" s="28"/>
      <c r="L5" s="28"/>
      <c r="M5" s="28"/>
      <c r="N5" s="28"/>
      <c r="O5" s="28"/>
      <c r="P5" s="28"/>
      <c r="Q5" s="28"/>
      <c r="R5" s="28"/>
      <c r="S5" s="28"/>
      <c r="T5" s="28"/>
      <c r="U5" s="29" t="s">
        <v>6</v>
      </c>
      <c r="V5" s="29"/>
      <c r="W5" s="29" t="s">
        <v>7</v>
      </c>
      <c r="X5" s="29" t="s">
        <v>8</v>
      </c>
      <c r="Y5" s="29" t="s">
        <v>9</v>
      </c>
      <c r="Z5" s="29" t="s">
        <v>10</v>
      </c>
      <c r="AA5" s="29" t="s">
        <v>11</v>
      </c>
      <c r="AB5" s="29" t="s">
        <v>12</v>
      </c>
      <c r="AC5" s="29" t="s">
        <v>13</v>
      </c>
    </row>
    <row r="6" spans="1:29" ht="31.5" customHeight="1">
      <c r="A6" s="29"/>
      <c r="B6" s="63"/>
      <c r="C6" s="64"/>
      <c r="D6" s="44"/>
      <c r="E6" s="29" t="s">
        <v>14</v>
      </c>
      <c r="F6" s="29"/>
      <c r="G6" s="29"/>
      <c r="H6" s="29"/>
      <c r="I6" s="29" t="s">
        <v>15</v>
      </c>
      <c r="J6" s="29"/>
      <c r="K6" s="29"/>
      <c r="L6" s="29"/>
      <c r="M6" s="29" t="s">
        <v>16</v>
      </c>
      <c r="N6" s="29"/>
      <c r="O6" s="29"/>
      <c r="P6" s="29"/>
      <c r="Q6" s="29" t="s">
        <v>17</v>
      </c>
      <c r="R6" s="29"/>
      <c r="S6" s="29"/>
      <c r="T6" s="29"/>
      <c r="U6" s="29"/>
      <c r="V6" s="29"/>
      <c r="W6" s="29"/>
      <c r="X6" s="29"/>
      <c r="Y6" s="29"/>
      <c r="Z6" s="29"/>
      <c r="AA6" s="29"/>
      <c r="AB6" s="29"/>
      <c r="AC6" s="29"/>
    </row>
    <row r="7" spans="1:29" ht="31.5" customHeight="1">
      <c r="A7" s="29"/>
      <c r="B7" s="65"/>
      <c r="C7" s="66"/>
      <c r="D7" s="45"/>
      <c r="E7" s="4" t="s">
        <v>18</v>
      </c>
      <c r="F7" s="4" t="s">
        <v>19</v>
      </c>
      <c r="G7" s="4" t="s">
        <v>20</v>
      </c>
      <c r="H7" s="4" t="s">
        <v>19</v>
      </c>
      <c r="I7" s="4" t="s">
        <v>18</v>
      </c>
      <c r="J7" s="4" t="s">
        <v>19</v>
      </c>
      <c r="K7" s="4" t="s">
        <v>20</v>
      </c>
      <c r="L7" s="4" t="s">
        <v>19</v>
      </c>
      <c r="M7" s="4" t="s">
        <v>18</v>
      </c>
      <c r="N7" s="4" t="s">
        <v>19</v>
      </c>
      <c r="O7" s="4" t="s">
        <v>20</v>
      </c>
      <c r="P7" s="4" t="s">
        <v>19</v>
      </c>
      <c r="Q7" s="4" t="s">
        <v>18</v>
      </c>
      <c r="R7" s="4" t="s">
        <v>19</v>
      </c>
      <c r="S7" s="4" t="s">
        <v>20</v>
      </c>
      <c r="T7" s="4" t="s">
        <v>19</v>
      </c>
      <c r="U7" s="4" t="s">
        <v>18</v>
      </c>
      <c r="V7" s="4" t="s">
        <v>21</v>
      </c>
      <c r="W7" s="29"/>
      <c r="X7" s="29"/>
      <c r="Y7" s="29"/>
      <c r="Z7" s="29"/>
      <c r="AA7" s="29"/>
      <c r="AB7" s="29"/>
      <c r="AC7" s="29"/>
    </row>
    <row r="8" spans="1:29" s="1" customFormat="1" ht="49.5" customHeight="1">
      <c r="A8" s="5">
        <v>1</v>
      </c>
      <c r="B8" s="67" t="s">
        <v>22</v>
      </c>
      <c r="C8" s="68"/>
      <c r="D8" s="6" t="s">
        <v>23</v>
      </c>
      <c r="E8" s="7"/>
      <c r="F8" s="8"/>
      <c r="G8" s="7">
        <v>1</v>
      </c>
      <c r="H8" s="9">
        <v>6</v>
      </c>
      <c r="I8" s="7"/>
      <c r="J8" s="9"/>
      <c r="K8" s="7"/>
      <c r="L8" s="9"/>
      <c r="M8" s="7"/>
      <c r="N8" s="9"/>
      <c r="O8" s="7"/>
      <c r="P8" s="9"/>
      <c r="Q8" s="7"/>
      <c r="R8" s="9"/>
      <c r="S8" s="7"/>
      <c r="T8" s="9"/>
      <c r="U8" s="7">
        <f>E8+I8+M8+Q8</f>
        <v>0</v>
      </c>
      <c r="V8" s="7">
        <f>G8+K8+O8+S8</f>
        <v>1</v>
      </c>
      <c r="W8" s="16">
        <f t="shared" ref="W8:W12" si="0">F8+H8+J8+L8+N8+P8+R8+T8</f>
        <v>6</v>
      </c>
      <c r="X8" s="17">
        <f t="shared" ref="X8:X13" si="1">W8*100/120/100</f>
        <v>0.05</v>
      </c>
      <c r="Y8" s="24" t="s">
        <v>24</v>
      </c>
      <c r="Z8" s="25">
        <f t="shared" ref="Z8:Z11" si="2">X8*10</f>
        <v>0.5</v>
      </c>
      <c r="AA8" s="25">
        <v>0</v>
      </c>
      <c r="AB8" s="25">
        <v>0</v>
      </c>
      <c r="AC8" s="25">
        <v>1</v>
      </c>
    </row>
    <row r="9" spans="1:29" s="1" customFormat="1" ht="49.5" customHeight="1">
      <c r="A9" s="5">
        <v>2</v>
      </c>
      <c r="B9" s="69"/>
      <c r="C9" s="70"/>
      <c r="D9" s="10" t="s">
        <v>25</v>
      </c>
      <c r="E9" s="7"/>
      <c r="F9" s="8"/>
      <c r="G9" s="7">
        <v>1</v>
      </c>
      <c r="H9" s="9">
        <v>6</v>
      </c>
      <c r="I9" s="7"/>
      <c r="J9" s="9"/>
      <c r="K9" s="7"/>
      <c r="L9" s="9"/>
      <c r="M9" s="7"/>
      <c r="N9" s="9"/>
      <c r="O9" s="7"/>
      <c r="P9" s="9"/>
      <c r="Q9" s="7"/>
      <c r="R9" s="9"/>
      <c r="S9" s="7"/>
      <c r="T9" s="9"/>
      <c r="U9" s="7">
        <f t="shared" ref="U9:U12" si="3">E9+I9+M9+Q9</f>
        <v>0</v>
      </c>
      <c r="V9" s="7">
        <f t="shared" ref="V9:V11" si="4">G9+K9+O9+S9</f>
        <v>1</v>
      </c>
      <c r="W9" s="16">
        <f t="shared" si="0"/>
        <v>6</v>
      </c>
      <c r="X9" s="17">
        <f t="shared" si="1"/>
        <v>0.05</v>
      </c>
      <c r="Y9" s="24" t="s">
        <v>24</v>
      </c>
      <c r="Z9" s="25">
        <f t="shared" si="2"/>
        <v>0.5</v>
      </c>
      <c r="AA9" s="25">
        <v>0</v>
      </c>
      <c r="AB9" s="25">
        <v>0</v>
      </c>
      <c r="AC9" s="25">
        <v>1</v>
      </c>
    </row>
    <row r="10" spans="1:29" s="1" customFormat="1" ht="49.5" customHeight="1">
      <c r="A10" s="5">
        <v>3</v>
      </c>
      <c r="B10" s="69"/>
      <c r="C10" s="70"/>
      <c r="D10" s="10" t="s">
        <v>26</v>
      </c>
      <c r="E10" s="7"/>
      <c r="F10" s="8"/>
      <c r="G10" s="7"/>
      <c r="H10" s="9"/>
      <c r="I10" s="7"/>
      <c r="J10" s="9"/>
      <c r="K10" s="7">
        <v>1</v>
      </c>
      <c r="L10" s="9">
        <v>12</v>
      </c>
      <c r="M10" s="7"/>
      <c r="N10" s="9"/>
      <c r="O10" s="7"/>
      <c r="P10" s="9"/>
      <c r="Q10" s="7"/>
      <c r="R10" s="9"/>
      <c r="S10" s="7"/>
      <c r="T10" s="9"/>
      <c r="U10" s="7">
        <f t="shared" si="3"/>
        <v>0</v>
      </c>
      <c r="V10" s="7">
        <f t="shared" si="4"/>
        <v>1</v>
      </c>
      <c r="W10" s="16">
        <f t="shared" si="0"/>
        <v>12</v>
      </c>
      <c r="X10" s="17">
        <f t="shared" si="1"/>
        <v>0.1</v>
      </c>
      <c r="Y10" s="24" t="s">
        <v>27</v>
      </c>
      <c r="Z10" s="25">
        <f t="shared" si="2"/>
        <v>1</v>
      </c>
      <c r="AA10" s="25">
        <v>0</v>
      </c>
      <c r="AB10" s="25">
        <v>0</v>
      </c>
      <c r="AC10" s="25">
        <v>1</v>
      </c>
    </row>
    <row r="11" spans="1:29" s="1" customFormat="1" ht="49.5" customHeight="1">
      <c r="A11" s="5">
        <v>4</v>
      </c>
      <c r="B11" s="71"/>
      <c r="C11" s="72"/>
      <c r="D11" s="10" t="s">
        <v>28</v>
      </c>
      <c r="E11" s="7"/>
      <c r="F11" s="8"/>
      <c r="G11" s="7"/>
      <c r="H11" s="9"/>
      <c r="I11" s="7"/>
      <c r="J11" s="9"/>
      <c r="K11" s="7">
        <v>1</v>
      </c>
      <c r="L11" s="9">
        <v>12</v>
      </c>
      <c r="M11" s="7"/>
      <c r="N11" s="9"/>
      <c r="O11" s="7"/>
      <c r="P11" s="9"/>
      <c r="Q11" s="7"/>
      <c r="R11" s="9"/>
      <c r="S11" s="7"/>
      <c r="T11" s="9"/>
      <c r="U11" s="7">
        <f t="shared" si="3"/>
        <v>0</v>
      </c>
      <c r="V11" s="7">
        <f t="shared" si="4"/>
        <v>1</v>
      </c>
      <c r="W11" s="16">
        <f t="shared" si="0"/>
        <v>12</v>
      </c>
      <c r="X11" s="17">
        <f t="shared" si="1"/>
        <v>0.1</v>
      </c>
      <c r="Y11" s="24" t="s">
        <v>27</v>
      </c>
      <c r="Z11" s="25">
        <f t="shared" si="2"/>
        <v>1</v>
      </c>
      <c r="AA11" s="25">
        <v>0</v>
      </c>
      <c r="AB11" s="25">
        <v>0</v>
      </c>
      <c r="AC11" s="25">
        <v>1</v>
      </c>
    </row>
    <row r="12" spans="1:29" s="1" customFormat="1" ht="78" customHeight="1">
      <c r="A12" s="5">
        <v>5</v>
      </c>
      <c r="B12" s="39" t="s">
        <v>29</v>
      </c>
      <c r="C12" s="11" t="s">
        <v>30</v>
      </c>
      <c r="D12" s="12" t="s">
        <v>31</v>
      </c>
      <c r="E12" s="7"/>
      <c r="F12" s="8"/>
      <c r="G12" s="7"/>
      <c r="H12" s="9"/>
      <c r="I12" s="7"/>
      <c r="J12" s="9"/>
      <c r="K12" s="7">
        <v>1</v>
      </c>
      <c r="L12" s="9">
        <v>12</v>
      </c>
      <c r="M12" s="7"/>
      <c r="N12" s="9"/>
      <c r="O12" s="7">
        <v>1</v>
      </c>
      <c r="P12" s="9">
        <v>12</v>
      </c>
      <c r="Q12" s="7"/>
      <c r="R12" s="9"/>
      <c r="S12" s="7"/>
      <c r="T12" s="9"/>
      <c r="U12" s="7">
        <f t="shared" si="3"/>
        <v>0</v>
      </c>
      <c r="V12" s="7">
        <v>1</v>
      </c>
      <c r="W12" s="16">
        <f t="shared" si="0"/>
        <v>24</v>
      </c>
      <c r="X12" s="17">
        <f t="shared" si="1"/>
        <v>0.2</v>
      </c>
      <c r="Y12" s="26" t="s">
        <v>32</v>
      </c>
      <c r="Z12" s="25">
        <f t="shared" ref="Z12" si="5">X12*10</f>
        <v>2</v>
      </c>
      <c r="AA12" s="25">
        <v>0</v>
      </c>
      <c r="AB12" s="25">
        <v>0</v>
      </c>
      <c r="AC12" s="25">
        <v>1</v>
      </c>
    </row>
    <row r="13" spans="1:29" s="1" customFormat="1" ht="18.75">
      <c r="A13" s="36">
        <v>6</v>
      </c>
      <c r="B13" s="40"/>
      <c r="C13" s="42" t="s">
        <v>33</v>
      </c>
      <c r="D13" s="12" t="s">
        <v>34</v>
      </c>
      <c r="E13" s="7"/>
      <c r="F13" s="8"/>
      <c r="G13" s="7">
        <v>1</v>
      </c>
      <c r="H13" s="9">
        <v>15</v>
      </c>
      <c r="I13" s="7"/>
      <c r="J13" s="9"/>
      <c r="K13" s="7"/>
      <c r="L13" s="9"/>
      <c r="M13" s="7"/>
      <c r="N13" s="9"/>
      <c r="O13" s="7"/>
      <c r="P13" s="9"/>
      <c r="Q13" s="7"/>
      <c r="R13" s="9"/>
      <c r="S13" s="7"/>
      <c r="T13" s="9"/>
      <c r="U13" s="46">
        <v>0</v>
      </c>
      <c r="V13" s="46">
        <v>1</v>
      </c>
      <c r="W13" s="49">
        <f>H13+H14+L14+T15</f>
        <v>60</v>
      </c>
      <c r="X13" s="52">
        <f t="shared" si="1"/>
        <v>0.5</v>
      </c>
      <c r="Y13" s="55" t="s">
        <v>35</v>
      </c>
      <c r="Z13" s="58">
        <f t="shared" ref="Z13" si="6">X13*10</f>
        <v>5</v>
      </c>
      <c r="AA13" s="58">
        <v>0</v>
      </c>
      <c r="AB13" s="58">
        <v>0</v>
      </c>
      <c r="AC13" s="58">
        <v>1</v>
      </c>
    </row>
    <row r="14" spans="1:29" s="1" customFormat="1" ht="31.5">
      <c r="A14" s="37"/>
      <c r="B14" s="40"/>
      <c r="C14" s="42"/>
      <c r="D14" s="12" t="s">
        <v>36</v>
      </c>
      <c r="E14" s="7"/>
      <c r="F14" s="8"/>
      <c r="G14" s="7">
        <v>1</v>
      </c>
      <c r="H14" s="9">
        <v>20</v>
      </c>
      <c r="I14" s="7"/>
      <c r="J14" s="9"/>
      <c r="K14" s="7">
        <v>1</v>
      </c>
      <c r="L14" s="9">
        <v>15</v>
      </c>
      <c r="M14" s="7"/>
      <c r="N14" s="9"/>
      <c r="O14" s="7"/>
      <c r="P14" s="9"/>
      <c r="Q14" s="7"/>
      <c r="R14" s="9"/>
      <c r="S14" s="7"/>
      <c r="T14" s="9"/>
      <c r="U14" s="47"/>
      <c r="V14" s="47"/>
      <c r="W14" s="50"/>
      <c r="X14" s="53"/>
      <c r="Y14" s="56"/>
      <c r="Z14" s="59"/>
      <c r="AA14" s="59"/>
      <c r="AB14" s="59"/>
      <c r="AC14" s="59"/>
    </row>
    <row r="15" spans="1:29" s="1" customFormat="1" ht="18.75">
      <c r="A15" s="38"/>
      <c r="B15" s="41"/>
      <c r="C15" s="42"/>
      <c r="D15" s="12" t="s">
        <v>37</v>
      </c>
      <c r="E15" s="7"/>
      <c r="F15" s="8"/>
      <c r="G15" s="7"/>
      <c r="H15" s="9"/>
      <c r="I15" s="7"/>
      <c r="J15" s="9"/>
      <c r="K15" s="7"/>
      <c r="L15" s="9"/>
      <c r="M15" s="7"/>
      <c r="N15" s="9"/>
      <c r="O15" s="7"/>
      <c r="P15" s="9"/>
      <c r="Q15" s="7"/>
      <c r="R15" s="9"/>
      <c r="S15" s="7">
        <v>1</v>
      </c>
      <c r="T15" s="9">
        <v>10</v>
      </c>
      <c r="U15" s="48"/>
      <c r="V15" s="48"/>
      <c r="W15" s="51"/>
      <c r="X15" s="54"/>
      <c r="Y15" s="57"/>
      <c r="Z15" s="60"/>
      <c r="AA15" s="60"/>
      <c r="AB15" s="60"/>
      <c r="AC15" s="60"/>
    </row>
    <row r="16" spans="1:29" s="2" customFormat="1" ht="31.5" customHeight="1">
      <c r="A16" s="30" t="s">
        <v>38</v>
      </c>
      <c r="B16" s="30"/>
      <c r="C16" s="30"/>
      <c r="D16" s="13"/>
      <c r="E16" s="14">
        <f>SUM(E8:E13)</f>
        <v>0</v>
      </c>
      <c r="F16" s="14">
        <f>SUM(F8:F13)</f>
        <v>0</v>
      </c>
      <c r="G16" s="14">
        <f>SUM(G8:G14)</f>
        <v>4</v>
      </c>
      <c r="H16" s="14">
        <f>SUM(H8:H14)</f>
        <v>47</v>
      </c>
      <c r="I16" s="14">
        <f t="shared" ref="I16:X16" si="7">SUM(I8:I13)</f>
        <v>0</v>
      </c>
      <c r="J16" s="14">
        <f t="shared" si="7"/>
        <v>0</v>
      </c>
      <c r="K16" s="14">
        <f>SUM(K8:K14)</f>
        <v>4</v>
      </c>
      <c r="L16" s="14">
        <f>SUM(L8:L14)</f>
        <v>51</v>
      </c>
      <c r="M16" s="14">
        <f t="shared" si="7"/>
        <v>0</v>
      </c>
      <c r="N16" s="14">
        <f t="shared" si="7"/>
        <v>0</v>
      </c>
      <c r="O16" s="14">
        <f>SUM(O8:O15)</f>
        <v>1</v>
      </c>
      <c r="P16" s="14">
        <f t="shared" si="7"/>
        <v>12</v>
      </c>
      <c r="Q16" s="14">
        <f t="shared" si="7"/>
        <v>0</v>
      </c>
      <c r="R16" s="14">
        <f t="shared" si="7"/>
        <v>0</v>
      </c>
      <c r="S16" s="14">
        <f>SUM(S8:S15)</f>
        <v>1</v>
      </c>
      <c r="T16" s="18">
        <f>SUM(T8:T15)</f>
        <v>10</v>
      </c>
      <c r="U16" s="14">
        <f t="shared" si="7"/>
        <v>0</v>
      </c>
      <c r="V16" s="14">
        <f t="shared" si="7"/>
        <v>6</v>
      </c>
      <c r="W16" s="19">
        <f t="shared" si="7"/>
        <v>120</v>
      </c>
      <c r="X16" s="20">
        <f t="shared" si="7"/>
        <v>1</v>
      </c>
      <c r="Y16" s="26" t="s">
        <v>39</v>
      </c>
      <c r="Z16" s="11">
        <f>SUM(Z8:Z13)</f>
        <v>10</v>
      </c>
      <c r="AA16" s="11">
        <f>SUM(AA8:AA12)</f>
        <v>0</v>
      </c>
      <c r="AB16" s="11">
        <f>SUM(AB8:AB12)</f>
        <v>0</v>
      </c>
      <c r="AC16" s="11">
        <f>SUM(AC8:AC13)</f>
        <v>6</v>
      </c>
    </row>
    <row r="17" spans="1:29" s="1" customFormat="1" ht="31.5" customHeight="1">
      <c r="A17" s="30" t="s">
        <v>40</v>
      </c>
      <c r="B17" s="30"/>
      <c r="C17" s="30"/>
      <c r="D17" s="13"/>
      <c r="E17" s="31"/>
      <c r="F17" s="32"/>
      <c r="G17" s="32"/>
      <c r="H17" s="32"/>
      <c r="I17" s="31"/>
      <c r="J17" s="32"/>
      <c r="K17" s="32"/>
      <c r="L17" s="32"/>
      <c r="M17" s="31"/>
      <c r="N17" s="32"/>
      <c r="O17" s="32"/>
      <c r="P17" s="32"/>
      <c r="Q17" s="31"/>
      <c r="R17" s="32"/>
      <c r="S17" s="32"/>
      <c r="T17" s="32"/>
      <c r="U17" s="21"/>
      <c r="V17" s="21"/>
      <c r="W17" s="21"/>
      <c r="X17" s="22">
        <f>SUM(E17:T17)</f>
        <v>0</v>
      </c>
      <c r="Y17" s="22"/>
      <c r="Z17" s="6"/>
      <c r="AA17" s="6"/>
      <c r="AB17" s="6"/>
      <c r="AC17" s="6"/>
    </row>
    <row r="18" spans="1:29" s="1" customFormat="1" ht="31.5" customHeight="1">
      <c r="A18" s="32" t="s">
        <v>41</v>
      </c>
      <c r="B18" s="32"/>
      <c r="C18" s="32"/>
      <c r="D18" s="15"/>
      <c r="E18" s="33">
        <f>E16*0.25+G16*1</f>
        <v>4</v>
      </c>
      <c r="F18" s="34"/>
      <c r="G18" s="34"/>
      <c r="H18" s="35"/>
      <c r="I18" s="33">
        <f>I16*0.25+K16*1</f>
        <v>4</v>
      </c>
      <c r="J18" s="34"/>
      <c r="K18" s="34"/>
      <c r="L18" s="35"/>
      <c r="M18" s="33">
        <f>M16*0.25+O16*1</f>
        <v>1</v>
      </c>
      <c r="N18" s="34"/>
      <c r="O18" s="34"/>
      <c r="P18" s="35"/>
      <c r="Q18" s="33">
        <f>Q16*0.25+S16*1</f>
        <v>1</v>
      </c>
      <c r="R18" s="34"/>
      <c r="S18" s="34"/>
      <c r="T18" s="35"/>
      <c r="U18" s="21"/>
      <c r="V18" s="21"/>
      <c r="W18" s="21"/>
      <c r="X18" s="23">
        <f>SUM(E18:T18)</f>
        <v>10</v>
      </c>
      <c r="Y18" s="21"/>
      <c r="Z18" s="6"/>
      <c r="AA18" s="6"/>
      <c r="AB18" s="6"/>
      <c r="AC18" s="6"/>
    </row>
  </sheetData>
  <mergeCells count="42">
    <mergeCell ref="AB13:AB15"/>
    <mergeCell ref="AC5:AC7"/>
    <mergeCell ref="AC13:AC15"/>
    <mergeCell ref="B5:C7"/>
    <mergeCell ref="U5:V6"/>
    <mergeCell ref="B8:C11"/>
    <mergeCell ref="Y13:Y15"/>
    <mergeCell ref="Z5:Z7"/>
    <mergeCell ref="Z13:Z15"/>
    <mergeCell ref="AA5:AA7"/>
    <mergeCell ref="AA13:AA15"/>
    <mergeCell ref="V13:V15"/>
    <mergeCell ref="W5:W7"/>
    <mergeCell ref="W13:W15"/>
    <mergeCell ref="X5:X7"/>
    <mergeCell ref="X13:X15"/>
    <mergeCell ref="A13:A15"/>
    <mergeCell ref="B12:B15"/>
    <mergeCell ref="C13:C15"/>
    <mergeCell ref="D5:D7"/>
    <mergeCell ref="U13:U15"/>
    <mergeCell ref="Q17:T17"/>
    <mergeCell ref="A18:C18"/>
    <mergeCell ref="E18:H18"/>
    <mergeCell ref="I18:L18"/>
    <mergeCell ref="M18:P18"/>
    <mergeCell ref="Q18:T18"/>
    <mergeCell ref="A16:C16"/>
    <mergeCell ref="A17:C17"/>
    <mergeCell ref="E17:H17"/>
    <mergeCell ref="I17:L17"/>
    <mergeCell ref="M17:P17"/>
    <mergeCell ref="A2:AC2"/>
    <mergeCell ref="A3:AC3"/>
    <mergeCell ref="E5:T5"/>
    <mergeCell ref="E6:H6"/>
    <mergeCell ref="I6:L6"/>
    <mergeCell ref="M6:P6"/>
    <mergeCell ref="Q6:T6"/>
    <mergeCell ref="A5:A7"/>
    <mergeCell ref="Y5:Y7"/>
    <mergeCell ref="AB5:AB7"/>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A773372CAF16A4DA946D721A5CCCB5D" ma:contentTypeVersion="13" ma:contentTypeDescription="Create a new document." ma:contentTypeScope="" ma:versionID="c402d6abbcd8197e4e5fe8dc0cfc16ea">
  <xsd:schema xmlns:xsd="http://www.w3.org/2001/XMLSchema" xmlns:xs="http://www.w3.org/2001/XMLSchema" xmlns:p="http://schemas.microsoft.com/office/2006/metadata/properties" xmlns:ns3="e3efed53-b9cf-4816-a53e-9161a5d93bc7" xmlns:ns4="aa52b841-768d-48f4-81fb-a5854feadef9" targetNamespace="http://schemas.microsoft.com/office/2006/metadata/properties" ma:root="true" ma:fieldsID="2d849a436a626da70ce4d307631b7a18" ns3:_="" ns4:_="">
    <xsd:import namespace="e3efed53-b9cf-4816-a53e-9161a5d93bc7"/>
    <xsd:import namespace="aa52b841-768d-48f4-81fb-a5854feadef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efed53-b9cf-4816-a53e-9161a5d93bc7"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a52b841-768d-48f4-81fb-a5854feadef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B120FF-7DFA-451D-85D8-59FE71ED9A37}">
  <ds:schemaRefs/>
</ds:datastoreItem>
</file>

<file path=customXml/itemProps2.xml><?xml version="1.0" encoding="utf-8"?>
<ds:datastoreItem xmlns:ds="http://schemas.openxmlformats.org/officeDocument/2006/customXml" ds:itemID="{F72E37AD-0DDB-4114-8645-3CCA4C2D4B31}">
  <ds:schemaRefs/>
</ds:datastoreItem>
</file>

<file path=customXml/itemProps3.xml><?xml version="1.0" encoding="utf-8"?>
<ds:datastoreItem xmlns:ds="http://schemas.openxmlformats.org/officeDocument/2006/customXml" ds:itemID="{6ABFE82C-BFAD-415D-8611-88A9C085B06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 TRẬN KHỐI 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Admin</cp:lastModifiedBy>
  <dcterms:created xsi:type="dcterms:W3CDTF">2020-10-09T15:09:00Z</dcterms:created>
  <dcterms:modified xsi:type="dcterms:W3CDTF">2021-12-31T08:54:53Z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0x0101000A773372CAF16A4DA946D721A5CCCB5D</vt:lpwstr>
  </property>
  <property fmtid="{D5CDD505-2E9C-101B-9397-08002B2CF9AE}" pid="3" name="ICV">
    <vt:lpwstr>189A9D1AAD2E421D8211607139CB463D</vt:lpwstr>
  </property>
  <property fmtid="{D5CDD505-2E9C-101B-9397-08002B2CF9AE}" pid="4" name="KSOProductBuildVer">
    <vt:lpwstr>1033-11.2.0.10426</vt:lpwstr>
  </property>
</Properties>
</file>